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CL 2022\CUENTA PUBLICA 2022\Informacion financiera 4to trimestre 2022\"/>
    </mc:Choice>
  </mc:AlternateContent>
  <xr:revisionPtr revIDLastSave="0" documentId="13_ncr:1_{2AD08D9E-9816-416E-8B0E-62F657A17ADA}" xr6:coauthVersionLast="36" xr6:coauthVersionMax="47" xr10:uidLastSave="{00000000-0000-0000-0000-000000000000}"/>
  <bookViews>
    <workbookView xWindow="-105" yWindow="-105" windowWidth="19425" windowHeight="10425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3">CFG!$A$1:$G$49</definedName>
    <definedName name="_xlnm.Print_Area" localSheetId="0">COG!$A$1:$G$85</definedName>
    <definedName name="_xlnm.Print_Area" localSheetId="1">CTG!$A$1:$G$25</definedName>
  </definedNames>
  <calcPr calcId="191028"/>
</workbook>
</file>

<file path=xl/calcChain.xml><?xml version="1.0" encoding="utf-8"?>
<calcChain xmlns="http://schemas.openxmlformats.org/spreadsheetml/2006/main">
  <c r="D20" i="5" l="1"/>
  <c r="D8" i="8"/>
  <c r="G8" i="8" s="1"/>
  <c r="D6" i="8"/>
  <c r="D52" i="6"/>
  <c r="G52" i="6" s="1"/>
  <c r="D51" i="6"/>
  <c r="G51" i="6" s="1"/>
  <c r="D50" i="6"/>
  <c r="D49" i="6"/>
  <c r="D48" i="6"/>
  <c r="D47" i="6"/>
  <c r="D46" i="6"/>
  <c r="D45" i="6"/>
  <c r="G45" i="6" s="1"/>
  <c r="D44" i="6"/>
  <c r="G44" i="6" s="1"/>
  <c r="D32" i="6"/>
  <c r="G32" i="6" s="1"/>
  <c r="D31" i="6"/>
  <c r="G31" i="6" s="1"/>
  <c r="D30" i="6"/>
  <c r="D29" i="6"/>
  <c r="D28" i="6"/>
  <c r="G28" i="6" s="1"/>
  <c r="D27" i="6"/>
  <c r="G27" i="6" s="1"/>
  <c r="D26" i="6"/>
  <c r="D25" i="6"/>
  <c r="D24" i="6"/>
  <c r="G24" i="6" s="1"/>
  <c r="D22" i="6"/>
  <c r="G22" i="6" s="1"/>
  <c r="D21" i="6"/>
  <c r="G21" i="6" s="1"/>
  <c r="D20" i="6"/>
  <c r="D19" i="6"/>
  <c r="G19" i="6" s="1"/>
  <c r="D18" i="6"/>
  <c r="D17" i="6"/>
  <c r="D16" i="6"/>
  <c r="D15" i="6"/>
  <c r="G15" i="6" s="1"/>
  <c r="D14" i="6"/>
  <c r="G14" i="6" s="1"/>
  <c r="D12" i="6"/>
  <c r="G12" i="6" s="1"/>
  <c r="D11" i="6"/>
  <c r="G11" i="6" s="1"/>
  <c r="D10" i="6"/>
  <c r="D9" i="6"/>
  <c r="D8" i="6"/>
  <c r="D7" i="6"/>
  <c r="D6" i="6"/>
  <c r="G38" i="4"/>
  <c r="G52" i="4" s="1"/>
  <c r="D38" i="4"/>
  <c r="D52" i="4" s="1"/>
  <c r="G28" i="4"/>
  <c r="D28" i="4"/>
  <c r="G14" i="4"/>
  <c r="G13" i="4"/>
  <c r="G12" i="4"/>
  <c r="G11" i="4"/>
  <c r="G10" i="4"/>
  <c r="G9" i="4"/>
  <c r="G8" i="4"/>
  <c r="G7" i="4"/>
  <c r="D14" i="4"/>
  <c r="D13" i="4"/>
  <c r="D12" i="4"/>
  <c r="D11" i="4"/>
  <c r="D10" i="4"/>
  <c r="D9" i="4"/>
  <c r="D8" i="4"/>
  <c r="D7" i="4"/>
  <c r="D16" i="4" s="1"/>
  <c r="G20" i="5"/>
  <c r="G16" i="5" s="1"/>
  <c r="G42" i="5" s="1"/>
  <c r="G36" i="5"/>
  <c r="F36" i="5"/>
  <c r="E36" i="5"/>
  <c r="D36" i="5"/>
  <c r="C36" i="5"/>
  <c r="B36" i="5"/>
  <c r="G25" i="5"/>
  <c r="F25" i="5"/>
  <c r="E25" i="5"/>
  <c r="D25" i="5"/>
  <c r="C25" i="5"/>
  <c r="B25" i="5"/>
  <c r="F16" i="5"/>
  <c r="F42" i="5" s="1"/>
  <c r="E16" i="5"/>
  <c r="E42" i="5" s="1"/>
  <c r="D16" i="5"/>
  <c r="D42" i="5" s="1"/>
  <c r="C16" i="5"/>
  <c r="C42" i="5" s="1"/>
  <c r="B16" i="5"/>
  <c r="B42" i="5" s="1"/>
  <c r="G6" i="5"/>
  <c r="F6" i="5"/>
  <c r="E6" i="5"/>
  <c r="D6" i="5"/>
  <c r="C6" i="5"/>
  <c r="B6" i="5"/>
  <c r="F52" i="4"/>
  <c r="E52" i="4"/>
  <c r="C52" i="4"/>
  <c r="B52" i="4"/>
  <c r="G50" i="4"/>
  <c r="G48" i="4"/>
  <c r="G46" i="4"/>
  <c r="G44" i="4"/>
  <c r="G42" i="4"/>
  <c r="G40" i="4"/>
  <c r="F30" i="4"/>
  <c r="E30" i="4"/>
  <c r="D30" i="4"/>
  <c r="C30" i="4"/>
  <c r="B30" i="4"/>
  <c r="G27" i="4"/>
  <c r="G26" i="4"/>
  <c r="G25" i="4"/>
  <c r="F16" i="4"/>
  <c r="E16" i="4"/>
  <c r="C16" i="4"/>
  <c r="B16" i="4"/>
  <c r="D14" i="8"/>
  <c r="G14" i="8" s="1"/>
  <c r="D12" i="8"/>
  <c r="G12" i="8" s="1"/>
  <c r="D10" i="8"/>
  <c r="G10" i="8" s="1"/>
  <c r="F16" i="8"/>
  <c r="E16" i="8"/>
  <c r="C16" i="8"/>
  <c r="B16" i="8"/>
  <c r="G49" i="6"/>
  <c r="G48" i="6"/>
  <c r="G20" i="6"/>
  <c r="G16" i="6"/>
  <c r="G10" i="6"/>
  <c r="G9" i="6"/>
  <c r="G75" i="6"/>
  <c r="G74" i="6"/>
  <c r="G73" i="6"/>
  <c r="G72" i="6"/>
  <c r="G71" i="6"/>
  <c r="G70" i="6"/>
  <c r="G68" i="6"/>
  <c r="G67" i="6"/>
  <c r="G66" i="6"/>
  <c r="G64" i="6"/>
  <c r="G63" i="6"/>
  <c r="G62" i="6"/>
  <c r="G61" i="6"/>
  <c r="G60" i="6"/>
  <c r="G59" i="6"/>
  <c r="G58" i="6"/>
  <c r="G56" i="6"/>
  <c r="G55" i="6"/>
  <c r="G54" i="6"/>
  <c r="G50" i="6"/>
  <c r="G46" i="6"/>
  <c r="F43" i="6"/>
  <c r="E43" i="6"/>
  <c r="C43" i="6"/>
  <c r="B43" i="6"/>
  <c r="G42" i="6"/>
  <c r="G41" i="6"/>
  <c r="G40" i="6"/>
  <c r="G39" i="6"/>
  <c r="G38" i="6"/>
  <c r="G37" i="6"/>
  <c r="G33" i="6" s="1"/>
  <c r="G36" i="6"/>
  <c r="G35" i="6"/>
  <c r="G34" i="6"/>
  <c r="F33" i="6"/>
  <c r="E33" i="6"/>
  <c r="D33" i="6"/>
  <c r="C33" i="6"/>
  <c r="B33" i="6"/>
  <c r="G30" i="6"/>
  <c r="G29" i="6"/>
  <c r="G26" i="6"/>
  <c r="G25" i="6"/>
  <c r="F23" i="6"/>
  <c r="E23" i="6"/>
  <c r="C23" i="6"/>
  <c r="B23" i="6"/>
  <c r="G18" i="6"/>
  <c r="G17" i="6"/>
  <c r="F13" i="6"/>
  <c r="E13" i="6"/>
  <c r="C13" i="6"/>
  <c r="B13" i="6"/>
  <c r="G8" i="6"/>
  <c r="G7" i="6"/>
  <c r="F5" i="6"/>
  <c r="E5" i="6"/>
  <c r="C5" i="6"/>
  <c r="B5" i="6"/>
  <c r="D43" i="6" l="1"/>
  <c r="D23" i="6"/>
  <c r="G16" i="4"/>
  <c r="B77" i="6"/>
  <c r="G30" i="4"/>
  <c r="D16" i="8"/>
  <c r="G6" i="8"/>
  <c r="G16" i="8" s="1"/>
  <c r="G47" i="6"/>
  <c r="G43" i="6" s="1"/>
  <c r="D13" i="6"/>
  <c r="D5" i="6"/>
  <c r="G6" i="6"/>
  <c r="G5" i="6" s="1"/>
  <c r="C77" i="6"/>
  <c r="G23" i="6"/>
  <c r="F77" i="6"/>
  <c r="G13" i="6"/>
  <c r="E77" i="6"/>
  <c r="D77" i="6" l="1"/>
  <c r="G77" i="6"/>
</calcChain>
</file>

<file path=xl/sharedStrings.xml><?xml version="1.0" encoding="utf-8"?>
<sst xmlns="http://schemas.openxmlformats.org/spreadsheetml/2006/main" count="212" uniqueCount="145">
  <si>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</si>
  <si>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</si>
  <si>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</si>
  <si>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</si>
  <si>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</si>
  <si>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</si>
  <si>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</si>
  <si>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</si>
  <si>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</si>
  <si>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</si>
  <si>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</si>
  <si>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</si>
  <si>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</si>
  <si>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</si>
  <si>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</si>
  <si>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</si>
  <si>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</si>
  <si>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</si>
  <si>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</si>
  <si>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</si>
  <si>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</si>
  <si>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</si>
  <si>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</si>
  <si>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</si>
  <si>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</si>
  <si>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</si>
  <si>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</si>
  <si>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</si>
  <si>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</si>
  <si>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</si>
  <si>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</si>
  <si>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</si>
  <si>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</si>
  <si>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</si>
  <si>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</si>
  <si>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</si>
  <si>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</si>
  <si>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</si>
  <si>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</si>
  <si>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</si>
  <si>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</si>
  <si>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</si>
  <si>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</si>
  <si>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</si>
  <si>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</si>
  <si>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</si>
  <si>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</si>
  <si>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</si>
  <si>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</si>
  <si>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</si>
  <si>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</si>
  <si>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</si>
  <si>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</si>
  <si>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</si>
  <si>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</si>
  <si>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</si>
  <si>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</si>
  <si>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</si>
  <si>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</si>
  <si>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</si>
  <si>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</si>
  <si>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</si>
  <si>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</si>
  <si>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</si>
  <si>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</si>
  <si>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</si>
  <si>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</si>
  <si>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</si>
  <si>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</si>
  <si>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</si>
  <si>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</si>
  <si>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</si>
  <si>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</si>
  <si>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</si>
  <si>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</si>
  <si>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</si>
  <si>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</si>
  <si>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</si>
  <si>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</si>
  <si>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</si>
  <si>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</si>
  <si>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</si>
  <si>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</si>
  <si>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</si>
  <si>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</si>
  <si>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</si>
  <si>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</si>
  <si>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</si>
  <si>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</si>
  <si>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</si>
  <si>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</si>
  <si>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</si>
  <si>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</si>
  <si>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</si>
  <si>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</si>
  <si>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</si>
  <si>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</si>
  <si>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</si>
  <si>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</si>
  <si>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</si>
  <si>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</si>
  <si>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</si>
  <si>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</si>
  <si>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</si>
  <si>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</si>
  <si>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</si>
  <si>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</si>
  <si>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</si>
  <si>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</si>
  <si>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</si>
  <si>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</si>
  <si>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</si>
  <si>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</si>
  <si>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</si>
  <si>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</si>
  <si>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</si>
  <si>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</si>
  <si>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</si>
  <si>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</si>
  <si>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</si>
  <si>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</si>
  <si>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</si>
  <si>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</si>
  <si>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</si>
  <si>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</si>
  <si>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</si>
  <si>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</si>
  <si>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</si>
  <si>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DIRECCION GENERAL</t>
  </si>
  <si>
    <t>DIRECCION DE ADMINISTRACION Y FINANZAS</t>
  </si>
  <si>
    <t>DIRECCIÓN DE COMUNICACIÓN Y RELACIONE</t>
  </si>
  <si>
    <t>DIRECCION DE DESARROLLO ARTÍSTICO</t>
  </si>
  <si>
    <t>DIRECCION DESARROLLO ACADEMICO</t>
  </si>
  <si>
    <t>DIRECCION DE FOMENTO CULTURAL Y PATRIMON</t>
  </si>
  <si>
    <t>DIRECCION DE INFRASTRUCTURA Y SERVICIOS</t>
  </si>
  <si>
    <t>DIRECCIÓN DE MÚSICA Y GRUPOS REPRESENTAT</t>
  </si>
  <si>
    <t>Bajo protesta de decir verdad declaramos que los Estados Financieros y sus notas, son razonablemente correctos y son responsabilidad del emisor.</t>
  </si>
  <si>
    <t>Instituto Cultural de León
Estado Analítico del Ejercicio del Presupuesto de Egresos
Clasificación por Objeto del Gasto (Capítulo y Concepto)
Del 01 de enero al 31 de diciembre de 2022</t>
  </si>
  <si>
    <t>Instituto Cultural de León
Estado Analítico del Ejercicio del Presupuesto de Egresos
Clasificación Económica (por Tipo de Gasto)
Del 01 de enero al 31 de diciembre de 2022</t>
  </si>
  <si>
    <t>Instituto Cultural de León
Estado Analítico del Ejercicio del Presupuesto de Egresos
Clasificación Funcional (Finalidad y Función)
Del 01 de enero al 31 de diciembre de 2022</t>
  </si>
  <si>
    <t>Gobierno (Federal/Estatal/Municipal) de León/Instituto Cultural de León
Estado Analítico del Ejercicio del Presupuesto de Egresos
Clasificación Administrativa
Del 01 de enero al 31 de diciembre de 2022</t>
  </si>
  <si>
    <t>Instituto Cultural de León
Estado Analítico del Ejercicio del Presupuesto de Egresos
Clasificación Administrativa
Del 01 de enero al 31 de diciembre de 2022</t>
  </si>
  <si>
    <t>Sector Paraestatal del Gobierno (Federal/Estatal/Municipal) de León/Instituto Cultural de León
Estado Analítico del Ejercicio del Presupuesto de Egresos
Clasificación Administrativa
Del 01 de enero al 31 de diciembre de 2022</t>
  </si>
  <si>
    <t>DIRECTORA GENERAL
LIC. LISETTE AHEDO ESPINOSA</t>
  </si>
  <si>
    <t>DIRECTORA DE ADMINISTRACIÓN, FINANZAS Y ASUNTOS JURÍDICOS
C.P. VERÓNICA GONZÁLEZ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</si>
</sst>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0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10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/>
    </xf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4" fontId="2" fillId="0" borderId="4" xfId="0" applyNumberFormat="1" applyFont="1" applyBorder="1" applyAlignment="1" applyProtection="1">
      <alignment horizontal="right"/>
      <protection locked="0"/>
    </xf>
    <xf numFmtId="0" fontId="2" fillId="0" borderId="0" xfId="8" applyFont="1" applyAlignment="1" applyProtection="1">
      <alignment vertical="top"/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6" fillId="0" borderId="5" xfId="0" applyFont="1" applyBorder="1" applyAlignment="1" applyProtection="1">
      <alignment horizontal="left" indent="1"/>
      <protection locked="0"/>
    </xf>
    <xf numFmtId="0" fontId="6" fillId="0" borderId="6" xfId="0" applyFont="1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2" fillId="0" borderId="0" xfId="8" applyFont="1" applyAlignment="1">
      <alignment vertical="top"/>
    </xf>
    <xf numFmtId="0" fontId="2" fillId="0" borderId="0" xfId="8" applyFont="1" applyAlignment="1">
      <alignment vertical="top" wrapText="1"/>
    </xf>
    <xf numFmtId="4" fontId="2" fillId="0" borderId="0" xfId="8" applyNumberFormat="1" applyFont="1" applyAlignment="1">
      <alignment vertical="top"/>
    </xf>
    <xf numFmtId="4" fontId="6" fillId="0" borderId="12" xfId="0" applyNumberFormat="1" applyFont="1" applyBorder="1"/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6" fillId="2" borderId="10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3" xfId="0" applyFont="1" applyBorder="1" applyAlignment="1">
      <alignment horizontal="left" indent="2"/>
    </xf>
    <xf numFmtId="0" fontId="0" fillId="0" borderId="0" xfId="0" applyBorder="1" applyProtection="1"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vertical="top"/>
    </xf>
    <xf numFmtId="0" fontId="6" fillId="0" borderId="5" xfId="0" applyFont="1" applyBorder="1" applyAlignment="1" applyProtection="1">
      <alignment horizontal="left" indent="2"/>
      <protection locked="0"/>
    </xf>
    <xf numFmtId="0" fontId="2" fillId="0" borderId="1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6" fillId="0" borderId="13" xfId="0" applyFont="1" applyBorder="1" applyAlignment="1" applyProtection="1">
      <alignment horizontal="left" indent="1"/>
      <protection locked="0"/>
    </xf>
    <xf numFmtId="0" fontId="2" fillId="0" borderId="10" xfId="9" applyFont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4" fontId="8" fillId="0" borderId="5" xfId="0" applyNumberFormat="1" applyFont="1" applyBorder="1" applyProtection="1">
      <protection locked="0"/>
    </xf>
    <xf numFmtId="4" fontId="8" fillId="0" borderId="11" xfId="0" applyNumberFormat="1" applyFont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5"/>
  <sheetViews>
    <sheetView showGridLines="0" tabSelected="1" topLeftCell="A64" workbookViewId="0">
      <selection activeCell="A85" sqref="A85:B8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37" t="s">
        <v>137</v>
      </c>
      <c r="B1" s="38"/>
      <c r="C1" s="38"/>
      <c r="D1" s="38"/>
      <c r="E1" s="38"/>
      <c r="F1" s="38"/>
      <c r="G1" s="39"/>
    </row>
    <row r="2" spans="1:7" x14ac:dyDescent="0.2">
      <c r="A2" s="45"/>
      <c r="B2" s="17" t="s">
        <v>0</v>
      </c>
      <c r="C2" s="18"/>
      <c r="D2" s="18"/>
      <c r="E2" s="18"/>
      <c r="F2" s="19"/>
      <c r="G2" s="40" t="s">
        <v>7</v>
      </c>
    </row>
    <row r="3" spans="1:7" ht="24.95" customHeight="1" x14ac:dyDescent="0.2">
      <c r="A3" s="46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1"/>
    </row>
    <row r="4" spans="1:7" x14ac:dyDescent="0.2">
      <c r="A4" s="47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1" t="s">
        <v>10</v>
      </c>
      <c r="B5" s="22">
        <f>SUM(B6:B12)</f>
        <v>54469368</v>
      </c>
      <c r="C5" s="22">
        <f t="shared" ref="C5:G5" si="0">SUM(C6:C12)</f>
        <v>4608325.0299999993</v>
      </c>
      <c r="D5" s="22">
        <f t="shared" si="0"/>
        <v>59077693.030000001</v>
      </c>
      <c r="E5" s="22">
        <f t="shared" si="0"/>
        <v>59077693.030000001</v>
      </c>
      <c r="F5" s="22">
        <f t="shared" si="0"/>
        <v>59077693.030000001</v>
      </c>
      <c r="G5" s="22">
        <f t="shared" si="0"/>
        <v>0</v>
      </c>
    </row>
    <row r="6" spans="1:7" x14ac:dyDescent="0.2">
      <c r="A6" s="48" t="s">
        <v>11</v>
      </c>
      <c r="B6" s="24">
        <v>25265372</v>
      </c>
      <c r="C6" s="24">
        <v>-780679.95</v>
      </c>
      <c r="D6" s="24">
        <f>+B6+C6</f>
        <v>24484692.050000001</v>
      </c>
      <c r="E6" s="25">
        <v>24484692.050000001</v>
      </c>
      <c r="F6" s="24">
        <v>24484692.050000001</v>
      </c>
      <c r="G6" s="6">
        <f>+D6-E6</f>
        <v>0</v>
      </c>
    </row>
    <row r="7" spans="1:7" x14ac:dyDescent="0.2">
      <c r="A7" s="48" t="s">
        <v>12</v>
      </c>
      <c r="B7" s="24">
        <v>6167998</v>
      </c>
      <c r="C7" s="24">
        <v>1686531.61</v>
      </c>
      <c r="D7" s="24">
        <f t="shared" ref="D7:D32" si="1">+B7+C7</f>
        <v>7854529.6100000003</v>
      </c>
      <c r="E7" s="25">
        <v>7854529.6100000003</v>
      </c>
      <c r="F7" s="24">
        <v>7854529.6100000003</v>
      </c>
      <c r="G7" s="6">
        <f t="shared" ref="G7:G70" si="2">+D7-E7</f>
        <v>0</v>
      </c>
    </row>
    <row r="8" spans="1:7" x14ac:dyDescent="0.2">
      <c r="A8" s="48" t="s">
        <v>13</v>
      </c>
      <c r="B8" s="24">
        <v>5352038</v>
      </c>
      <c r="C8" s="24">
        <v>1667142.18</v>
      </c>
      <c r="D8" s="24">
        <f t="shared" si="1"/>
        <v>7019180.1799999997</v>
      </c>
      <c r="E8" s="25">
        <v>7019180.1799999997</v>
      </c>
      <c r="F8" s="24">
        <v>7019180.1799999997</v>
      </c>
      <c r="G8" s="6">
        <f t="shared" si="2"/>
        <v>0</v>
      </c>
    </row>
    <row r="9" spans="1:7" x14ac:dyDescent="0.2">
      <c r="A9" s="48" t="s">
        <v>14</v>
      </c>
      <c r="B9" s="24">
        <v>6753811</v>
      </c>
      <c r="C9" s="24">
        <v>1325715.21</v>
      </c>
      <c r="D9" s="24">
        <f t="shared" si="1"/>
        <v>8079526.21</v>
      </c>
      <c r="E9" s="25">
        <v>8079526.21</v>
      </c>
      <c r="F9" s="24">
        <v>8079526.21</v>
      </c>
      <c r="G9" s="6">
        <f t="shared" si="2"/>
        <v>0</v>
      </c>
    </row>
    <row r="10" spans="1:7" x14ac:dyDescent="0.2">
      <c r="A10" s="48" t="s">
        <v>15</v>
      </c>
      <c r="B10" s="24">
        <v>10930149</v>
      </c>
      <c r="C10" s="24">
        <v>709615.98</v>
      </c>
      <c r="D10" s="24">
        <f t="shared" si="1"/>
        <v>11639764.98</v>
      </c>
      <c r="E10" s="25">
        <v>11639764.98</v>
      </c>
      <c r="F10" s="24">
        <v>11639764.98</v>
      </c>
      <c r="G10" s="6">
        <f t="shared" si="2"/>
        <v>0</v>
      </c>
    </row>
    <row r="11" spans="1:7" x14ac:dyDescent="0.2">
      <c r="A11" s="48" t="s">
        <v>16</v>
      </c>
      <c r="B11" s="24">
        <v>0</v>
      </c>
      <c r="C11" s="24">
        <v>0</v>
      </c>
      <c r="D11" s="24">
        <f t="shared" si="1"/>
        <v>0</v>
      </c>
      <c r="E11" s="25">
        <v>0</v>
      </c>
      <c r="F11" s="24">
        <v>0</v>
      </c>
      <c r="G11" s="6">
        <f t="shared" si="2"/>
        <v>0</v>
      </c>
    </row>
    <row r="12" spans="1:7" x14ac:dyDescent="0.2">
      <c r="A12" s="48" t="s">
        <v>17</v>
      </c>
      <c r="B12" s="24">
        <v>0</v>
      </c>
      <c r="C12" s="24">
        <v>0</v>
      </c>
      <c r="D12" s="24">
        <f t="shared" si="1"/>
        <v>0</v>
      </c>
      <c r="E12" s="25">
        <v>0</v>
      </c>
      <c r="F12" s="24">
        <v>0</v>
      </c>
      <c r="G12" s="6">
        <f t="shared" si="2"/>
        <v>0</v>
      </c>
    </row>
    <row r="13" spans="1:7" x14ac:dyDescent="0.2">
      <c r="A13" s="21" t="s">
        <v>18</v>
      </c>
      <c r="B13" s="23">
        <f>SUM(B14:B22)</f>
        <v>1756060</v>
      </c>
      <c r="C13" s="23">
        <f t="shared" ref="C13:G13" si="3">SUM(C14:C22)</f>
        <v>-105490.39000000001</v>
      </c>
      <c r="D13" s="23">
        <f t="shared" si="3"/>
        <v>1650569.61</v>
      </c>
      <c r="E13" s="23">
        <f t="shared" si="3"/>
        <v>1560753.2</v>
      </c>
      <c r="F13" s="23">
        <f t="shared" si="3"/>
        <v>1403665.91</v>
      </c>
      <c r="G13" s="23">
        <f t="shared" si="3"/>
        <v>89816.40999999996</v>
      </c>
    </row>
    <row r="14" spans="1:7" x14ac:dyDescent="0.2">
      <c r="A14" s="48" t="s">
        <v>19</v>
      </c>
      <c r="B14" s="6">
        <v>1113000</v>
      </c>
      <c r="C14" s="6">
        <v>-127055.37</v>
      </c>
      <c r="D14" s="24">
        <f t="shared" si="1"/>
        <v>985944.63</v>
      </c>
      <c r="E14" s="6">
        <v>906924.05</v>
      </c>
      <c r="F14" s="6">
        <v>777285.03</v>
      </c>
      <c r="G14" s="6">
        <f t="shared" si="2"/>
        <v>79020.579999999958</v>
      </c>
    </row>
    <row r="15" spans="1:7" x14ac:dyDescent="0.2">
      <c r="A15" s="48" t="s">
        <v>20</v>
      </c>
      <c r="B15" s="6">
        <v>152000</v>
      </c>
      <c r="C15" s="6">
        <v>53851.02</v>
      </c>
      <c r="D15" s="24">
        <f t="shared" si="1"/>
        <v>205851.02</v>
      </c>
      <c r="E15" s="6">
        <v>201863.27</v>
      </c>
      <c r="F15" s="6">
        <v>201863.27</v>
      </c>
      <c r="G15" s="6">
        <f t="shared" si="2"/>
        <v>3987.75</v>
      </c>
    </row>
    <row r="16" spans="1:7" x14ac:dyDescent="0.2">
      <c r="A16" s="48" t="s">
        <v>21</v>
      </c>
      <c r="B16" s="6">
        <v>0</v>
      </c>
      <c r="C16" s="6">
        <v>0</v>
      </c>
      <c r="D16" s="24">
        <f t="shared" si="1"/>
        <v>0</v>
      </c>
      <c r="E16" s="6">
        <v>0</v>
      </c>
      <c r="F16" s="6">
        <v>0</v>
      </c>
      <c r="G16" s="6">
        <f t="shared" si="2"/>
        <v>0</v>
      </c>
    </row>
    <row r="17" spans="1:7" x14ac:dyDescent="0.2">
      <c r="A17" s="48" t="s">
        <v>22</v>
      </c>
      <c r="B17" s="6">
        <v>160000</v>
      </c>
      <c r="C17" s="6">
        <v>25415.37</v>
      </c>
      <c r="D17" s="24">
        <f t="shared" si="1"/>
        <v>185415.37</v>
      </c>
      <c r="E17" s="6">
        <v>183791.95</v>
      </c>
      <c r="F17" s="6">
        <v>156343.67999999999</v>
      </c>
      <c r="G17" s="6">
        <f t="shared" si="2"/>
        <v>1623.4199999999837</v>
      </c>
    </row>
    <row r="18" spans="1:7" x14ac:dyDescent="0.2">
      <c r="A18" s="48" t="s">
        <v>23</v>
      </c>
      <c r="B18" s="6">
        <v>0</v>
      </c>
      <c r="C18" s="6">
        <v>0</v>
      </c>
      <c r="D18" s="24">
        <f t="shared" si="1"/>
        <v>0</v>
      </c>
      <c r="E18" s="6">
        <v>0</v>
      </c>
      <c r="F18" s="6">
        <v>0</v>
      </c>
      <c r="G18" s="6">
        <f t="shared" si="2"/>
        <v>0</v>
      </c>
    </row>
    <row r="19" spans="1:7" x14ac:dyDescent="0.2">
      <c r="A19" s="48" t="s">
        <v>24</v>
      </c>
      <c r="B19" s="6">
        <v>225000</v>
      </c>
      <c r="C19" s="6">
        <v>20338.73</v>
      </c>
      <c r="D19" s="24">
        <f t="shared" si="1"/>
        <v>245338.73</v>
      </c>
      <c r="E19" s="6">
        <v>243247.99</v>
      </c>
      <c r="F19" s="6">
        <v>243247.99</v>
      </c>
      <c r="G19" s="6">
        <f t="shared" si="2"/>
        <v>2090.7400000000198</v>
      </c>
    </row>
    <row r="20" spans="1:7" x14ac:dyDescent="0.2">
      <c r="A20" s="48" t="s">
        <v>25</v>
      </c>
      <c r="B20" s="6">
        <v>0</v>
      </c>
      <c r="C20" s="6">
        <v>0</v>
      </c>
      <c r="D20" s="24">
        <f t="shared" si="1"/>
        <v>0</v>
      </c>
      <c r="E20" s="6">
        <v>0</v>
      </c>
      <c r="F20" s="6">
        <v>0</v>
      </c>
      <c r="G20" s="6">
        <f t="shared" si="2"/>
        <v>0</v>
      </c>
    </row>
    <row r="21" spans="1:7" x14ac:dyDescent="0.2">
      <c r="A21" s="48" t="s">
        <v>26</v>
      </c>
      <c r="B21" s="6">
        <v>0</v>
      </c>
      <c r="C21" s="6">
        <v>0</v>
      </c>
      <c r="D21" s="24">
        <f t="shared" si="1"/>
        <v>0</v>
      </c>
      <c r="E21" s="6">
        <v>0</v>
      </c>
      <c r="F21" s="6">
        <v>0</v>
      </c>
      <c r="G21" s="6">
        <f t="shared" si="2"/>
        <v>0</v>
      </c>
    </row>
    <row r="22" spans="1:7" x14ac:dyDescent="0.2">
      <c r="A22" s="48" t="s">
        <v>27</v>
      </c>
      <c r="B22" s="6">
        <v>106060</v>
      </c>
      <c r="C22" s="6">
        <v>-78040.14</v>
      </c>
      <c r="D22" s="24">
        <f t="shared" si="1"/>
        <v>28019.86</v>
      </c>
      <c r="E22" s="6">
        <v>24925.94</v>
      </c>
      <c r="F22" s="6">
        <v>24925.94</v>
      </c>
      <c r="G22" s="6">
        <f t="shared" si="2"/>
        <v>3093.9200000000019</v>
      </c>
    </row>
    <row r="23" spans="1:7" x14ac:dyDescent="0.2">
      <c r="A23" s="21" t="s">
        <v>28</v>
      </c>
      <c r="B23" s="23">
        <f>SUM(B24:B32)</f>
        <v>16853003</v>
      </c>
      <c r="C23" s="23">
        <f t="shared" ref="C23:G23" si="4">SUM(C24:C32)</f>
        <v>11329281.449999999</v>
      </c>
      <c r="D23" s="23">
        <f t="shared" si="4"/>
        <v>28182284.449999999</v>
      </c>
      <c r="E23" s="23">
        <f t="shared" si="4"/>
        <v>25329728.710000001</v>
      </c>
      <c r="F23" s="23">
        <f t="shared" si="4"/>
        <v>24198581.229999997</v>
      </c>
      <c r="G23" s="23">
        <f t="shared" si="4"/>
        <v>2852555.7400000012</v>
      </c>
    </row>
    <row r="24" spans="1:7" x14ac:dyDescent="0.2">
      <c r="A24" s="48" t="s">
        <v>29</v>
      </c>
      <c r="B24" s="6">
        <v>2133115</v>
      </c>
      <c r="C24" s="6">
        <v>-270353.7</v>
      </c>
      <c r="D24" s="24">
        <f t="shared" si="1"/>
        <v>1862761.3</v>
      </c>
      <c r="E24" s="6">
        <v>1505477.24</v>
      </c>
      <c r="F24" s="6">
        <v>1342994.64</v>
      </c>
      <c r="G24" s="6">
        <f t="shared" si="2"/>
        <v>357284.06000000006</v>
      </c>
    </row>
    <row r="25" spans="1:7" x14ac:dyDescent="0.2">
      <c r="A25" s="48" t="s">
        <v>30</v>
      </c>
      <c r="B25" s="6">
        <v>18000</v>
      </c>
      <c r="C25" s="6">
        <v>0</v>
      </c>
      <c r="D25" s="24">
        <f t="shared" si="1"/>
        <v>18000</v>
      </c>
      <c r="E25" s="6">
        <v>15677.22</v>
      </c>
      <c r="F25" s="6">
        <v>15677.22</v>
      </c>
      <c r="G25" s="6">
        <f t="shared" si="2"/>
        <v>2322.7800000000007</v>
      </c>
    </row>
    <row r="26" spans="1:7" x14ac:dyDescent="0.2">
      <c r="A26" s="48" t="s">
        <v>31</v>
      </c>
      <c r="B26" s="6">
        <v>200000</v>
      </c>
      <c r="C26" s="6">
        <v>952101.91</v>
      </c>
      <c r="D26" s="24">
        <f t="shared" si="1"/>
        <v>1152101.9100000001</v>
      </c>
      <c r="E26" s="6">
        <v>927057.5</v>
      </c>
      <c r="F26" s="6">
        <v>760897.1</v>
      </c>
      <c r="G26" s="6">
        <f t="shared" si="2"/>
        <v>225044.41000000015</v>
      </c>
    </row>
    <row r="27" spans="1:7" x14ac:dyDescent="0.2">
      <c r="A27" s="48" t="s">
        <v>32</v>
      </c>
      <c r="B27" s="6">
        <v>296500</v>
      </c>
      <c r="C27" s="6">
        <v>-134659.98000000001</v>
      </c>
      <c r="D27" s="24">
        <f t="shared" si="1"/>
        <v>161840.01999999999</v>
      </c>
      <c r="E27" s="6">
        <v>104583.38</v>
      </c>
      <c r="F27" s="6">
        <v>104583.38</v>
      </c>
      <c r="G27" s="6">
        <f t="shared" si="2"/>
        <v>57256.639999999985</v>
      </c>
    </row>
    <row r="28" spans="1:7" x14ac:dyDescent="0.2">
      <c r="A28" s="48" t="s">
        <v>33</v>
      </c>
      <c r="B28" s="6">
        <v>1093032</v>
      </c>
      <c r="C28" s="6">
        <v>377292.43</v>
      </c>
      <c r="D28" s="24">
        <f t="shared" si="1"/>
        <v>1470324.43</v>
      </c>
      <c r="E28" s="6">
        <v>407764.29</v>
      </c>
      <c r="F28" s="6">
        <v>407764.29</v>
      </c>
      <c r="G28" s="6">
        <f t="shared" si="2"/>
        <v>1062560.1399999999</v>
      </c>
    </row>
    <row r="29" spans="1:7" x14ac:dyDescent="0.2">
      <c r="A29" s="48" t="s">
        <v>34</v>
      </c>
      <c r="B29" s="6">
        <v>25500</v>
      </c>
      <c r="C29" s="6">
        <v>1504878.89</v>
      </c>
      <c r="D29" s="24">
        <f t="shared" si="1"/>
        <v>1530378.89</v>
      </c>
      <c r="E29" s="6">
        <v>1529133.13</v>
      </c>
      <c r="F29" s="6">
        <v>1429927.13</v>
      </c>
      <c r="G29" s="6">
        <f t="shared" si="2"/>
        <v>1245.7600000000093</v>
      </c>
    </row>
    <row r="30" spans="1:7" x14ac:dyDescent="0.2">
      <c r="A30" s="48" t="s">
        <v>35</v>
      </c>
      <c r="B30" s="6">
        <v>91000</v>
      </c>
      <c r="C30" s="6">
        <v>49315.49</v>
      </c>
      <c r="D30" s="24">
        <f t="shared" si="1"/>
        <v>140315.49</v>
      </c>
      <c r="E30" s="6">
        <v>135009.20000000001</v>
      </c>
      <c r="F30" s="6">
        <v>135009.20000000001</v>
      </c>
      <c r="G30" s="6">
        <f t="shared" si="2"/>
        <v>5306.289999999979</v>
      </c>
    </row>
    <row r="31" spans="1:7" x14ac:dyDescent="0.2">
      <c r="A31" s="48" t="s">
        <v>36</v>
      </c>
      <c r="B31" s="6">
        <v>8124907</v>
      </c>
      <c r="C31" s="6">
        <v>7070596.2800000003</v>
      </c>
      <c r="D31" s="24">
        <f t="shared" si="1"/>
        <v>15195503.280000001</v>
      </c>
      <c r="E31" s="6">
        <v>14577396.42</v>
      </c>
      <c r="F31" s="6">
        <v>13880897.939999999</v>
      </c>
      <c r="G31" s="6">
        <f t="shared" si="2"/>
        <v>618106.86000000127</v>
      </c>
    </row>
    <row r="32" spans="1:7" x14ac:dyDescent="0.2">
      <c r="A32" s="48" t="s">
        <v>37</v>
      </c>
      <c r="B32" s="6">
        <v>4870949</v>
      </c>
      <c r="C32" s="6">
        <v>1780110.13</v>
      </c>
      <c r="D32" s="24">
        <f t="shared" si="1"/>
        <v>6651059.1299999999</v>
      </c>
      <c r="E32" s="6">
        <v>6127630.3300000001</v>
      </c>
      <c r="F32" s="6">
        <v>6120830.3300000001</v>
      </c>
      <c r="G32" s="6">
        <f t="shared" si="2"/>
        <v>523428.79999999981</v>
      </c>
    </row>
    <row r="33" spans="1:7" x14ac:dyDescent="0.2">
      <c r="A33" s="21" t="s">
        <v>38</v>
      </c>
      <c r="B33" s="23">
        <f>SUM(B34:B42)</f>
        <v>0</v>
      </c>
      <c r="C33" s="23">
        <f t="shared" ref="C33:G33" si="5">SUM(C34:C42)</f>
        <v>0</v>
      </c>
      <c r="D33" s="23">
        <f t="shared" si="5"/>
        <v>0</v>
      </c>
      <c r="E33" s="23">
        <f t="shared" si="5"/>
        <v>0</v>
      </c>
      <c r="F33" s="23">
        <f t="shared" si="5"/>
        <v>0</v>
      </c>
      <c r="G33" s="23">
        <f t="shared" si="5"/>
        <v>0</v>
      </c>
    </row>
    <row r="34" spans="1:7" x14ac:dyDescent="0.2">
      <c r="A34" s="48" t="s">
        <v>39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f t="shared" si="2"/>
        <v>0</v>
      </c>
    </row>
    <row r="35" spans="1:7" x14ac:dyDescent="0.2">
      <c r="A35" s="48" t="s">
        <v>40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f t="shared" si="2"/>
        <v>0</v>
      </c>
    </row>
    <row r="36" spans="1:7" x14ac:dyDescent="0.2">
      <c r="A36" s="48" t="s">
        <v>41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f t="shared" si="2"/>
        <v>0</v>
      </c>
    </row>
    <row r="37" spans="1:7" x14ac:dyDescent="0.2">
      <c r="A37" s="48" t="s">
        <v>42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f t="shared" si="2"/>
        <v>0</v>
      </c>
    </row>
    <row r="38" spans="1:7" x14ac:dyDescent="0.2">
      <c r="A38" s="48" t="s">
        <v>43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f t="shared" si="2"/>
        <v>0</v>
      </c>
    </row>
    <row r="39" spans="1:7" x14ac:dyDescent="0.2">
      <c r="A39" s="48" t="s">
        <v>44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f t="shared" si="2"/>
        <v>0</v>
      </c>
    </row>
    <row r="40" spans="1:7" x14ac:dyDescent="0.2">
      <c r="A40" s="48" t="s">
        <v>45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f t="shared" si="2"/>
        <v>0</v>
      </c>
    </row>
    <row r="41" spans="1:7" x14ac:dyDescent="0.2">
      <c r="A41" s="48" t="s">
        <v>46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f t="shared" si="2"/>
        <v>0</v>
      </c>
    </row>
    <row r="42" spans="1:7" x14ac:dyDescent="0.2">
      <c r="A42" s="48" t="s">
        <v>47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f t="shared" si="2"/>
        <v>0</v>
      </c>
    </row>
    <row r="43" spans="1:7" x14ac:dyDescent="0.2">
      <c r="A43" s="21" t="s">
        <v>48</v>
      </c>
      <c r="B43" s="23">
        <f>SUM(B44:B52)</f>
        <v>130000</v>
      </c>
      <c r="C43" s="23">
        <f t="shared" ref="C43:G43" si="6">SUM(C44:C52)</f>
        <v>382798.18</v>
      </c>
      <c r="D43" s="23">
        <f t="shared" si="6"/>
        <v>512798.18</v>
      </c>
      <c r="E43" s="23">
        <f t="shared" si="6"/>
        <v>467889.94</v>
      </c>
      <c r="F43" s="23">
        <f t="shared" si="6"/>
        <v>358140.53</v>
      </c>
      <c r="G43" s="23">
        <f t="shared" si="6"/>
        <v>44908.239999999991</v>
      </c>
    </row>
    <row r="44" spans="1:7" x14ac:dyDescent="0.2">
      <c r="A44" s="48" t="s">
        <v>49</v>
      </c>
      <c r="B44" s="6">
        <v>130000</v>
      </c>
      <c r="C44" s="6">
        <v>87517.5</v>
      </c>
      <c r="D44" s="24">
        <f t="shared" ref="D44:D52" si="7">+B44+C44</f>
        <v>217517.5</v>
      </c>
      <c r="E44" s="6">
        <v>172609.26</v>
      </c>
      <c r="F44" s="6">
        <v>122882.28</v>
      </c>
      <c r="G44" s="6">
        <f t="shared" si="2"/>
        <v>44908.239999999991</v>
      </c>
    </row>
    <row r="45" spans="1:7" x14ac:dyDescent="0.2">
      <c r="A45" s="48" t="s">
        <v>50</v>
      </c>
      <c r="B45" s="6">
        <v>0</v>
      </c>
      <c r="C45" s="6">
        <v>266390.68</v>
      </c>
      <c r="D45" s="24">
        <f t="shared" si="7"/>
        <v>266390.68</v>
      </c>
      <c r="E45" s="6">
        <v>266390.68</v>
      </c>
      <c r="F45" s="6">
        <v>206368.25</v>
      </c>
      <c r="G45" s="6">
        <f t="shared" si="2"/>
        <v>0</v>
      </c>
    </row>
    <row r="46" spans="1:7" x14ac:dyDescent="0.2">
      <c r="A46" s="48" t="s">
        <v>51</v>
      </c>
      <c r="B46" s="6">
        <v>0</v>
      </c>
      <c r="C46" s="6">
        <v>0</v>
      </c>
      <c r="D46" s="24">
        <f t="shared" si="7"/>
        <v>0</v>
      </c>
      <c r="E46" s="6">
        <v>0</v>
      </c>
      <c r="F46" s="6">
        <v>0</v>
      </c>
      <c r="G46" s="6">
        <f t="shared" si="2"/>
        <v>0</v>
      </c>
    </row>
    <row r="47" spans="1:7" x14ac:dyDescent="0.2">
      <c r="A47" s="48" t="s">
        <v>52</v>
      </c>
      <c r="B47" s="6">
        <v>0</v>
      </c>
      <c r="C47" s="6">
        <v>0</v>
      </c>
      <c r="D47" s="24">
        <f t="shared" si="7"/>
        <v>0</v>
      </c>
      <c r="E47" s="6">
        <v>0</v>
      </c>
      <c r="F47" s="6">
        <v>0</v>
      </c>
      <c r="G47" s="6">
        <f t="shared" si="2"/>
        <v>0</v>
      </c>
    </row>
    <row r="48" spans="1:7" x14ac:dyDescent="0.2">
      <c r="A48" s="48" t="s">
        <v>53</v>
      </c>
      <c r="B48" s="6">
        <v>0</v>
      </c>
      <c r="C48" s="6">
        <v>0</v>
      </c>
      <c r="D48" s="24">
        <f t="shared" si="7"/>
        <v>0</v>
      </c>
      <c r="E48" s="6">
        <v>0</v>
      </c>
      <c r="F48" s="6">
        <v>0</v>
      </c>
      <c r="G48" s="6">
        <f t="shared" si="2"/>
        <v>0</v>
      </c>
    </row>
    <row r="49" spans="1:7" x14ac:dyDescent="0.2">
      <c r="A49" s="48" t="s">
        <v>54</v>
      </c>
      <c r="B49" s="6">
        <v>0</v>
      </c>
      <c r="C49" s="6">
        <v>28890</v>
      </c>
      <c r="D49" s="24">
        <f t="shared" si="7"/>
        <v>28890</v>
      </c>
      <c r="E49" s="6">
        <v>28890</v>
      </c>
      <c r="F49" s="6">
        <v>28890</v>
      </c>
      <c r="G49" s="6">
        <f t="shared" si="2"/>
        <v>0</v>
      </c>
    </row>
    <row r="50" spans="1:7" x14ac:dyDescent="0.2">
      <c r="A50" s="48" t="s">
        <v>55</v>
      </c>
      <c r="B50" s="6">
        <v>0</v>
      </c>
      <c r="C50" s="6">
        <v>0</v>
      </c>
      <c r="D50" s="24">
        <f t="shared" si="7"/>
        <v>0</v>
      </c>
      <c r="E50" s="6">
        <v>0</v>
      </c>
      <c r="F50" s="6">
        <v>0</v>
      </c>
      <c r="G50" s="6">
        <f t="shared" si="2"/>
        <v>0</v>
      </c>
    </row>
    <row r="51" spans="1:7" x14ac:dyDescent="0.2">
      <c r="A51" s="48" t="s">
        <v>56</v>
      </c>
      <c r="B51" s="6">
        <v>0</v>
      </c>
      <c r="C51" s="6">
        <v>0</v>
      </c>
      <c r="D51" s="24">
        <f t="shared" si="7"/>
        <v>0</v>
      </c>
      <c r="E51" s="6">
        <v>0</v>
      </c>
      <c r="F51" s="6">
        <v>0</v>
      </c>
      <c r="G51" s="6">
        <f t="shared" si="2"/>
        <v>0</v>
      </c>
    </row>
    <row r="52" spans="1:7" x14ac:dyDescent="0.2">
      <c r="A52" s="48" t="s">
        <v>57</v>
      </c>
      <c r="B52" s="6">
        <v>0</v>
      </c>
      <c r="C52" s="6">
        <v>0</v>
      </c>
      <c r="D52" s="24">
        <f t="shared" si="7"/>
        <v>0</v>
      </c>
      <c r="E52" s="6">
        <v>0</v>
      </c>
      <c r="F52" s="6">
        <v>0</v>
      </c>
      <c r="G52" s="6">
        <f t="shared" si="2"/>
        <v>0</v>
      </c>
    </row>
    <row r="53" spans="1:7" x14ac:dyDescent="0.2">
      <c r="A53" s="21" t="s">
        <v>58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</row>
    <row r="54" spans="1:7" x14ac:dyDescent="0.2">
      <c r="A54" s="48" t="s">
        <v>59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f t="shared" si="2"/>
        <v>0</v>
      </c>
    </row>
    <row r="55" spans="1:7" x14ac:dyDescent="0.2">
      <c r="A55" s="48" t="s">
        <v>60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f t="shared" si="2"/>
        <v>0</v>
      </c>
    </row>
    <row r="56" spans="1:7" x14ac:dyDescent="0.2">
      <c r="A56" s="48" t="s">
        <v>61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f t="shared" si="2"/>
        <v>0</v>
      </c>
    </row>
    <row r="57" spans="1:7" x14ac:dyDescent="0.2">
      <c r="A57" s="21" t="s">
        <v>62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</row>
    <row r="58" spans="1:7" x14ac:dyDescent="0.2">
      <c r="A58" s="48" t="s">
        <v>63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f t="shared" si="2"/>
        <v>0</v>
      </c>
    </row>
    <row r="59" spans="1:7" x14ac:dyDescent="0.2">
      <c r="A59" s="48" t="s">
        <v>64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f t="shared" si="2"/>
        <v>0</v>
      </c>
    </row>
    <row r="60" spans="1:7" x14ac:dyDescent="0.2">
      <c r="A60" s="48" t="s">
        <v>65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f t="shared" si="2"/>
        <v>0</v>
      </c>
    </row>
    <row r="61" spans="1:7" x14ac:dyDescent="0.2">
      <c r="A61" s="48" t="s">
        <v>66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f t="shared" si="2"/>
        <v>0</v>
      </c>
    </row>
    <row r="62" spans="1:7" x14ac:dyDescent="0.2">
      <c r="A62" s="48" t="s">
        <v>67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f t="shared" si="2"/>
        <v>0</v>
      </c>
    </row>
    <row r="63" spans="1:7" x14ac:dyDescent="0.2">
      <c r="A63" s="48" t="s">
        <v>68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f t="shared" si="2"/>
        <v>0</v>
      </c>
    </row>
    <row r="64" spans="1:7" x14ac:dyDescent="0.2">
      <c r="A64" s="48" t="s">
        <v>69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f t="shared" si="2"/>
        <v>0</v>
      </c>
    </row>
    <row r="65" spans="1:7" x14ac:dyDescent="0.2">
      <c r="A65" s="21" t="s">
        <v>70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</row>
    <row r="66" spans="1:7" x14ac:dyDescent="0.2">
      <c r="A66" s="48" t="s">
        <v>71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f t="shared" si="2"/>
        <v>0</v>
      </c>
    </row>
    <row r="67" spans="1:7" x14ac:dyDescent="0.2">
      <c r="A67" s="48" t="s">
        <v>72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f t="shared" si="2"/>
        <v>0</v>
      </c>
    </row>
    <row r="68" spans="1:7" x14ac:dyDescent="0.2">
      <c r="A68" s="48" t="s">
        <v>73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f t="shared" si="2"/>
        <v>0</v>
      </c>
    </row>
    <row r="69" spans="1:7" x14ac:dyDescent="0.2">
      <c r="A69" s="21" t="s">
        <v>74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</row>
    <row r="70" spans="1:7" x14ac:dyDescent="0.2">
      <c r="A70" s="48" t="s">
        <v>75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f t="shared" si="2"/>
        <v>0</v>
      </c>
    </row>
    <row r="71" spans="1:7" x14ac:dyDescent="0.2">
      <c r="A71" s="48" t="s">
        <v>76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f t="shared" ref="G71:G75" si="8">+D71-E71</f>
        <v>0</v>
      </c>
    </row>
    <row r="72" spans="1:7" x14ac:dyDescent="0.2">
      <c r="A72" s="48" t="s">
        <v>77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f t="shared" si="8"/>
        <v>0</v>
      </c>
    </row>
    <row r="73" spans="1:7" x14ac:dyDescent="0.2">
      <c r="A73" s="48" t="s">
        <v>78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f t="shared" si="8"/>
        <v>0</v>
      </c>
    </row>
    <row r="74" spans="1:7" x14ac:dyDescent="0.2">
      <c r="A74" s="48" t="s">
        <v>79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f t="shared" si="8"/>
        <v>0</v>
      </c>
    </row>
    <row r="75" spans="1:7" x14ac:dyDescent="0.2">
      <c r="A75" s="48" t="s">
        <v>80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f t="shared" si="8"/>
        <v>0</v>
      </c>
    </row>
    <row r="76" spans="1:7" x14ac:dyDescent="0.2">
      <c r="A76" s="49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ht="15.75" customHeight="1" x14ac:dyDescent="0.2">
      <c r="A77" s="54" t="s">
        <v>82</v>
      </c>
      <c r="B77" s="63">
        <f>+B5+B13+B23+B33+B43+B53+B57+B65+B69</f>
        <v>73208431</v>
      </c>
      <c r="C77" s="63">
        <f t="shared" ref="C77:G77" si="9">+C5+C13+C23+C33+C43+C53+C57+C65+C69</f>
        <v>16214914.27</v>
      </c>
      <c r="D77" s="64">
        <f t="shared" si="9"/>
        <v>89423345.270000011</v>
      </c>
      <c r="E77" s="64">
        <f t="shared" si="9"/>
        <v>86436064.879999995</v>
      </c>
      <c r="F77" s="64">
        <f t="shared" si="9"/>
        <v>85038080.699999988</v>
      </c>
      <c r="G77" s="64">
        <f t="shared" si="9"/>
        <v>2987280.3900000015</v>
      </c>
    </row>
    <row r="78" spans="1:7" x14ac:dyDescent="0.2">
      <c r="A78" s="53" t="s">
        <v>136</v>
      </c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ht="53.25" customHeight="1" x14ac:dyDescent="0.2">
      <c r="A85" s="51" t="s">
        <v>143</v>
      </c>
      <c r="B85" s="51"/>
      <c r="C85" s="52"/>
      <c r="D85" s="51" t="s">
        <v>144</v>
      </c>
      <c r="E85" s="51"/>
      <c r="F85" s="51"/>
      <c r="G85" s="50"/>
    </row>
  </sheetData>
  <sheetProtection formatCells="0" formatColumns="0" formatRows="0" autoFilter="0"/>
  <mergeCells count="4">
    <mergeCell ref="A1:G1"/>
    <mergeCell ref="G2:G3"/>
    <mergeCell ref="A85:B85"/>
    <mergeCell ref="D85:F85"/>
  </mergeCells>
  <printOptions horizontalCentered="1" verticalCentered="1"/>
  <pageMargins left="0.70866141732283472" right="0.70866141732283472" top="0.9448818897637796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"/>
  <sheetViews>
    <sheetView showGridLines="0" workbookViewId="0">
      <selection activeCell="A6" sqref="A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37" t="s">
        <v>138</v>
      </c>
      <c r="B1" s="38"/>
      <c r="C1" s="38"/>
      <c r="D1" s="38"/>
      <c r="E1" s="38"/>
      <c r="F1" s="38"/>
      <c r="G1" s="39"/>
    </row>
    <row r="2" spans="1:7" x14ac:dyDescent="0.2">
      <c r="A2" s="45"/>
      <c r="B2" s="17" t="s">
        <v>0</v>
      </c>
      <c r="C2" s="18"/>
      <c r="D2" s="18"/>
      <c r="E2" s="18"/>
      <c r="F2" s="19"/>
      <c r="G2" s="40" t="s">
        <v>7</v>
      </c>
    </row>
    <row r="3" spans="1:7" ht="24.95" customHeight="1" x14ac:dyDescent="0.2">
      <c r="A3" s="46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1"/>
    </row>
    <row r="4" spans="1:7" x14ac:dyDescent="0.2">
      <c r="A4" s="47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55"/>
      <c r="B5" s="9"/>
      <c r="C5" s="9"/>
      <c r="D5" s="9"/>
      <c r="E5" s="9"/>
      <c r="F5" s="9"/>
      <c r="G5" s="9"/>
    </row>
    <row r="6" spans="1:7" x14ac:dyDescent="0.2">
      <c r="A6" s="55" t="s">
        <v>83</v>
      </c>
      <c r="B6" s="6">
        <v>73078431</v>
      </c>
      <c r="C6" s="6">
        <v>15832116.09</v>
      </c>
      <c r="D6" s="6">
        <f>+B6+C6</f>
        <v>88910547.090000004</v>
      </c>
      <c r="E6" s="6">
        <v>85968174.939999998</v>
      </c>
      <c r="F6" s="6">
        <v>84679940.170000002</v>
      </c>
      <c r="G6" s="6">
        <f>+D6-E6</f>
        <v>2942372.150000006</v>
      </c>
    </row>
    <row r="7" spans="1:7" x14ac:dyDescent="0.2">
      <c r="A7" s="55"/>
      <c r="B7" s="6"/>
      <c r="C7" s="6"/>
      <c r="D7" s="6"/>
      <c r="E7" s="6"/>
      <c r="F7" s="6"/>
      <c r="G7" s="6"/>
    </row>
    <row r="8" spans="1:7" x14ac:dyDescent="0.2">
      <c r="A8" s="55" t="s">
        <v>84</v>
      </c>
      <c r="B8" s="6">
        <v>130000</v>
      </c>
      <c r="C8" s="6">
        <v>382798.18</v>
      </c>
      <c r="D8" s="6">
        <f>+B8+C8</f>
        <v>512798.18</v>
      </c>
      <c r="E8" s="6">
        <v>467889.94</v>
      </c>
      <c r="F8" s="6">
        <v>358140.53</v>
      </c>
      <c r="G8" s="6">
        <f>+D8-E8</f>
        <v>44908.239999999991</v>
      </c>
    </row>
    <row r="9" spans="1:7" x14ac:dyDescent="0.2">
      <c r="A9" s="55"/>
      <c r="B9" s="6"/>
      <c r="C9" s="6"/>
      <c r="D9" s="6"/>
      <c r="E9" s="6"/>
      <c r="F9" s="6"/>
      <c r="G9" s="6"/>
    </row>
    <row r="10" spans="1:7" x14ac:dyDescent="0.2">
      <c r="A10" s="55" t="s">
        <v>85</v>
      </c>
      <c r="B10" s="6">
        <v>0</v>
      </c>
      <c r="C10" s="6">
        <v>0</v>
      </c>
      <c r="D10" s="6">
        <f>+B10+C10</f>
        <v>0</v>
      </c>
      <c r="E10" s="6">
        <v>0</v>
      </c>
      <c r="F10" s="6">
        <v>0</v>
      </c>
      <c r="G10" s="6">
        <f>+D10-E10</f>
        <v>0</v>
      </c>
    </row>
    <row r="11" spans="1:7" x14ac:dyDescent="0.2">
      <c r="A11" s="55"/>
      <c r="B11" s="6"/>
      <c r="C11" s="6"/>
      <c r="D11" s="6"/>
      <c r="E11" s="6"/>
      <c r="F11" s="6"/>
      <c r="G11" s="6"/>
    </row>
    <row r="12" spans="1:7" x14ac:dyDescent="0.2">
      <c r="A12" s="55" t="s">
        <v>43</v>
      </c>
      <c r="B12" s="6">
        <v>0</v>
      </c>
      <c r="C12" s="6">
        <v>0</v>
      </c>
      <c r="D12" s="6">
        <f>+B12+C12</f>
        <v>0</v>
      </c>
      <c r="E12" s="6">
        <v>0</v>
      </c>
      <c r="F12" s="6">
        <v>0</v>
      </c>
      <c r="G12" s="6">
        <f>+D12-E12</f>
        <v>0</v>
      </c>
    </row>
    <row r="13" spans="1:7" x14ac:dyDescent="0.2">
      <c r="A13" s="55"/>
      <c r="B13" s="6"/>
      <c r="C13" s="6"/>
      <c r="D13" s="6"/>
      <c r="E13" s="6"/>
      <c r="F13" s="6"/>
      <c r="G13" s="6"/>
    </row>
    <row r="14" spans="1:7" x14ac:dyDescent="0.2">
      <c r="A14" s="55" t="s">
        <v>71</v>
      </c>
      <c r="B14" s="6">
        <v>0</v>
      </c>
      <c r="C14" s="6">
        <v>0</v>
      </c>
      <c r="D14" s="6">
        <f>+B14+C14</f>
        <v>0</v>
      </c>
      <c r="E14" s="6">
        <v>0</v>
      </c>
      <c r="F14" s="6">
        <v>0</v>
      </c>
      <c r="G14" s="6">
        <f>+D14-E14</f>
        <v>0</v>
      </c>
    </row>
    <row r="15" spans="1:7" x14ac:dyDescent="0.2">
      <c r="A15" s="56"/>
      <c r="B15" s="7"/>
      <c r="C15" s="7"/>
      <c r="D15" s="7"/>
      <c r="E15" s="7"/>
      <c r="F15" s="7"/>
      <c r="G15" s="7"/>
    </row>
    <row r="16" spans="1:7" x14ac:dyDescent="0.2">
      <c r="A16" s="57" t="s">
        <v>82</v>
      </c>
      <c r="B16" s="8">
        <f>+B6+B8+B10+B12+B14</f>
        <v>73208431</v>
      </c>
      <c r="C16" s="8">
        <f t="shared" ref="C16:G16" si="0">+C6+C8+C10+C12+C14</f>
        <v>16214914.27</v>
      </c>
      <c r="D16" s="8">
        <f t="shared" si="0"/>
        <v>89423345.270000011</v>
      </c>
      <c r="E16" s="8">
        <f t="shared" si="0"/>
        <v>86436064.879999995</v>
      </c>
      <c r="F16" s="8">
        <f t="shared" si="0"/>
        <v>85038080.700000003</v>
      </c>
      <c r="G16" s="8">
        <f t="shared" si="0"/>
        <v>2987280.3900000062</v>
      </c>
    </row>
    <row r="17" spans="1:6" x14ac:dyDescent="0.2">
      <c r="A17" s="33" t="s">
        <v>136</v>
      </c>
    </row>
    <row r="25" spans="1:6" ht="53.25" customHeight="1" x14ac:dyDescent="0.2">
      <c r="A25" s="42" t="s">
        <v>143</v>
      </c>
      <c r="B25" s="42"/>
      <c r="C25" s="26"/>
      <c r="D25" s="42" t="s">
        <v>144</v>
      </c>
      <c r="E25" s="42"/>
      <c r="F25" s="42"/>
    </row>
  </sheetData>
  <sheetProtection formatCells="0" formatColumns="0" formatRows="0" autoFilter="0"/>
  <mergeCells count="4">
    <mergeCell ref="G2:G3"/>
    <mergeCell ref="A1:G1"/>
    <mergeCell ref="A25:B25"/>
    <mergeCell ref="D25:F25"/>
  </mergeCells>
  <printOptions horizontalCentered="1"/>
  <pageMargins left="0.70866141732283472" right="0.70866141732283472" top="0.94488188976377963" bottom="0.74803149606299213" header="0.31496062992125984" footer="0.31496062992125984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9"/>
  <sheetViews>
    <sheetView showGridLines="0" workbookViewId="0">
      <selection activeCell="G52" sqref="A33:G52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7" t="s">
        <v>141</v>
      </c>
      <c r="B1" s="38"/>
      <c r="C1" s="38"/>
      <c r="D1" s="38"/>
      <c r="E1" s="38"/>
      <c r="F1" s="38"/>
      <c r="G1" s="39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45"/>
      <c r="B3" s="17" t="s">
        <v>0</v>
      </c>
      <c r="C3" s="18"/>
      <c r="D3" s="18"/>
      <c r="E3" s="18"/>
      <c r="F3" s="19"/>
      <c r="G3" s="40" t="s">
        <v>7</v>
      </c>
    </row>
    <row r="4" spans="1:7" ht="24.95" customHeight="1" x14ac:dyDescent="0.2">
      <c r="A4" s="46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1"/>
    </row>
    <row r="5" spans="1:7" x14ac:dyDescent="0.2">
      <c r="A5" s="47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58"/>
      <c r="B6" s="15"/>
      <c r="C6" s="15"/>
      <c r="D6" s="15"/>
      <c r="E6" s="15"/>
      <c r="F6" s="15"/>
      <c r="G6" s="15"/>
    </row>
    <row r="7" spans="1:7" x14ac:dyDescent="0.2">
      <c r="A7" s="27" t="s">
        <v>128</v>
      </c>
      <c r="B7" s="6">
        <v>3727482</v>
      </c>
      <c r="C7" s="6">
        <v>867681.12</v>
      </c>
      <c r="D7" s="6">
        <f>+B7+C7</f>
        <v>4595163.12</v>
      </c>
      <c r="E7" s="6">
        <v>4579344.49</v>
      </c>
      <c r="F7" s="6">
        <v>4575465.78</v>
      </c>
      <c r="G7" s="6">
        <f>+D7-E7</f>
        <v>15818.629999999888</v>
      </c>
    </row>
    <row r="8" spans="1:7" x14ac:dyDescent="0.2">
      <c r="A8" s="27" t="s">
        <v>129</v>
      </c>
      <c r="B8" s="6">
        <v>9265410</v>
      </c>
      <c r="C8" s="6">
        <v>214174.88</v>
      </c>
      <c r="D8" s="6">
        <f t="shared" ref="D8:D14" si="0">+B8+C8</f>
        <v>9479584.8800000008</v>
      </c>
      <c r="E8" s="6">
        <v>7692031.6900000004</v>
      </c>
      <c r="F8" s="6">
        <v>7649886.3899999997</v>
      </c>
      <c r="G8" s="6">
        <f t="shared" ref="G8:G14" si="1">+D8-E8</f>
        <v>1787553.1900000004</v>
      </c>
    </row>
    <row r="9" spans="1:7" x14ac:dyDescent="0.2">
      <c r="A9" s="27" t="s">
        <v>130</v>
      </c>
      <c r="B9" s="6">
        <v>4003742</v>
      </c>
      <c r="C9" s="6">
        <v>740152.69</v>
      </c>
      <c r="D9" s="6">
        <f t="shared" si="0"/>
        <v>4743894.6899999995</v>
      </c>
      <c r="E9" s="6">
        <v>4737233.62</v>
      </c>
      <c r="F9" s="6">
        <v>4562801.84</v>
      </c>
      <c r="G9" s="6">
        <f t="shared" si="1"/>
        <v>6661.0699999993667</v>
      </c>
    </row>
    <row r="10" spans="1:7" x14ac:dyDescent="0.2">
      <c r="A10" s="27" t="s">
        <v>131</v>
      </c>
      <c r="B10" s="6">
        <v>14001637</v>
      </c>
      <c r="C10" s="6">
        <v>7751119.7400000002</v>
      </c>
      <c r="D10" s="6">
        <f t="shared" si="0"/>
        <v>21752756.740000002</v>
      </c>
      <c r="E10" s="6">
        <v>21740003.5</v>
      </c>
      <c r="F10" s="6">
        <v>21139567.199999999</v>
      </c>
      <c r="G10" s="6">
        <f t="shared" si="1"/>
        <v>12753.240000002086</v>
      </c>
    </row>
    <row r="11" spans="1:7" x14ac:dyDescent="0.2">
      <c r="A11" s="27" t="s">
        <v>132</v>
      </c>
      <c r="B11" s="6">
        <v>20113589</v>
      </c>
      <c r="C11" s="6">
        <v>-5315184.22</v>
      </c>
      <c r="D11" s="6">
        <f t="shared" si="0"/>
        <v>14798404.780000001</v>
      </c>
      <c r="E11" s="6">
        <v>14724209.220000001</v>
      </c>
      <c r="F11" s="6">
        <v>14454962.890000001</v>
      </c>
      <c r="G11" s="6">
        <f t="shared" si="1"/>
        <v>74195.560000000522</v>
      </c>
    </row>
    <row r="12" spans="1:7" x14ac:dyDescent="0.2">
      <c r="A12" s="27" t="s">
        <v>133</v>
      </c>
      <c r="B12" s="6">
        <v>3792446</v>
      </c>
      <c r="C12" s="6">
        <v>1010188.9</v>
      </c>
      <c r="D12" s="6">
        <f t="shared" si="0"/>
        <v>4802634.9000000004</v>
      </c>
      <c r="E12" s="6">
        <v>4462628.6399999997</v>
      </c>
      <c r="F12" s="6">
        <v>4192522.38</v>
      </c>
      <c r="G12" s="6">
        <f t="shared" si="1"/>
        <v>340006.26000000071</v>
      </c>
    </row>
    <row r="13" spans="1:7" x14ac:dyDescent="0.2">
      <c r="A13" s="27" t="s">
        <v>134</v>
      </c>
      <c r="B13" s="6">
        <v>11219838</v>
      </c>
      <c r="C13" s="6">
        <v>1245815.74</v>
      </c>
      <c r="D13" s="6">
        <f t="shared" si="0"/>
        <v>12465653.74</v>
      </c>
      <c r="E13" s="6">
        <v>11764053.07</v>
      </c>
      <c r="F13" s="6">
        <v>11727913.57</v>
      </c>
      <c r="G13" s="6">
        <f t="shared" si="1"/>
        <v>701600.66999999993</v>
      </c>
    </row>
    <row r="14" spans="1:7" x14ac:dyDescent="0.2">
      <c r="A14" s="27" t="s">
        <v>135</v>
      </c>
      <c r="B14" s="6">
        <v>7084287</v>
      </c>
      <c r="C14" s="6">
        <v>9700965.4199999999</v>
      </c>
      <c r="D14" s="6">
        <f t="shared" si="0"/>
        <v>16785252.420000002</v>
      </c>
      <c r="E14" s="6">
        <v>16736560.65</v>
      </c>
      <c r="F14" s="6">
        <v>16734960.65</v>
      </c>
      <c r="G14" s="6">
        <f t="shared" si="1"/>
        <v>48691.770000001416</v>
      </c>
    </row>
    <row r="15" spans="1:7" x14ac:dyDescent="0.2">
      <c r="A15" s="27"/>
      <c r="B15" s="7"/>
      <c r="C15" s="7"/>
      <c r="D15" s="7"/>
      <c r="E15" s="7"/>
      <c r="F15" s="7"/>
      <c r="G15" s="7"/>
    </row>
    <row r="16" spans="1:7" x14ac:dyDescent="0.2">
      <c r="A16" s="28" t="s">
        <v>82</v>
      </c>
      <c r="B16" s="10">
        <f>SUM(B7:B15)</f>
        <v>73208431</v>
      </c>
      <c r="C16" s="10">
        <f t="shared" ref="C16:G16" si="2">SUM(C7:C15)</f>
        <v>16214914.27</v>
      </c>
      <c r="D16" s="10">
        <f t="shared" si="2"/>
        <v>89423345.269999996</v>
      </c>
      <c r="E16" s="10">
        <f t="shared" si="2"/>
        <v>86436064.879999995</v>
      </c>
      <c r="F16" s="10">
        <f t="shared" si="2"/>
        <v>85038080.700000003</v>
      </c>
      <c r="G16" s="10">
        <f t="shared" si="2"/>
        <v>2987280.3900000043</v>
      </c>
    </row>
    <row r="19" spans="1:7" ht="45" customHeight="1" x14ac:dyDescent="0.2">
      <c r="A19" s="37" t="s">
        <v>140</v>
      </c>
      <c r="B19" s="38"/>
      <c r="C19" s="38"/>
      <c r="D19" s="38"/>
      <c r="E19" s="38"/>
      <c r="F19" s="38"/>
      <c r="G19" s="39"/>
    </row>
    <row r="21" spans="1:7" x14ac:dyDescent="0.2">
      <c r="A21" s="45"/>
      <c r="B21" s="17" t="s">
        <v>0</v>
      </c>
      <c r="C21" s="18"/>
      <c r="D21" s="18"/>
      <c r="E21" s="18"/>
      <c r="F21" s="19"/>
      <c r="G21" s="40" t="s">
        <v>7</v>
      </c>
    </row>
    <row r="22" spans="1:7" ht="22.5" x14ac:dyDescent="0.2">
      <c r="A22" s="46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41"/>
    </row>
    <row r="23" spans="1:7" x14ac:dyDescent="0.2">
      <c r="A23" s="47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59"/>
      <c r="B24" s="12"/>
      <c r="C24" s="12"/>
      <c r="D24" s="12"/>
      <c r="E24" s="12"/>
      <c r="F24" s="12"/>
      <c r="G24" s="12"/>
    </row>
    <row r="25" spans="1:7" x14ac:dyDescent="0.2">
      <c r="A25" s="20" t="s">
        <v>86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f>+D25-E25</f>
        <v>0</v>
      </c>
    </row>
    <row r="26" spans="1:7" x14ac:dyDescent="0.2">
      <c r="A26" s="20" t="s">
        <v>87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f t="shared" ref="G26:G27" si="3">+D26-E26</f>
        <v>0</v>
      </c>
    </row>
    <row r="27" spans="1:7" x14ac:dyDescent="0.2">
      <c r="A27" s="20" t="s">
        <v>88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f t="shared" si="3"/>
        <v>0</v>
      </c>
    </row>
    <row r="28" spans="1:7" x14ac:dyDescent="0.2">
      <c r="A28" s="20" t="s">
        <v>89</v>
      </c>
      <c r="B28" s="13">
        <v>73208431</v>
      </c>
      <c r="C28" s="13">
        <v>16214914.27</v>
      </c>
      <c r="D28" s="13">
        <f>+B28+C28</f>
        <v>89423345.269999996</v>
      </c>
      <c r="E28" s="13">
        <v>86436064.879999995</v>
      </c>
      <c r="F28" s="13">
        <v>85038080.700000003</v>
      </c>
      <c r="G28" s="13">
        <f>+D28-E28</f>
        <v>2987280.3900000006</v>
      </c>
    </row>
    <row r="29" spans="1:7" x14ac:dyDescent="0.2">
      <c r="A29" s="2"/>
      <c r="B29" s="14"/>
      <c r="C29" s="14"/>
      <c r="D29" s="14"/>
      <c r="E29" s="14"/>
      <c r="F29" s="14"/>
      <c r="G29" s="14"/>
    </row>
    <row r="30" spans="1:7" x14ac:dyDescent="0.2">
      <c r="A30" s="29" t="s">
        <v>82</v>
      </c>
      <c r="B30" s="10">
        <f>SUM(B25:B29)</f>
        <v>73208431</v>
      </c>
      <c r="C30" s="10">
        <f t="shared" ref="C30:G30" si="4">SUM(C25:C29)</f>
        <v>16214914.27</v>
      </c>
      <c r="D30" s="10">
        <f t="shared" si="4"/>
        <v>89423345.269999996</v>
      </c>
      <c r="E30" s="10">
        <f t="shared" si="4"/>
        <v>86436064.879999995</v>
      </c>
      <c r="F30" s="10">
        <f t="shared" si="4"/>
        <v>85038080.700000003</v>
      </c>
      <c r="G30" s="10">
        <f t="shared" si="4"/>
        <v>2987280.3900000006</v>
      </c>
    </row>
    <row r="33" spans="1:7" ht="45" customHeight="1" x14ac:dyDescent="0.2">
      <c r="A33" s="37" t="s">
        <v>142</v>
      </c>
      <c r="B33" s="38"/>
      <c r="C33" s="38"/>
      <c r="D33" s="38"/>
      <c r="E33" s="38"/>
      <c r="F33" s="38"/>
      <c r="G33" s="39"/>
    </row>
    <row r="34" spans="1:7" x14ac:dyDescent="0.2">
      <c r="A34" s="45"/>
      <c r="B34" s="17" t="s">
        <v>0</v>
      </c>
      <c r="C34" s="18"/>
      <c r="D34" s="18"/>
      <c r="E34" s="18"/>
      <c r="F34" s="19"/>
      <c r="G34" s="40" t="s">
        <v>7</v>
      </c>
    </row>
    <row r="35" spans="1:7" ht="22.5" x14ac:dyDescent="0.2">
      <c r="A35" s="46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41"/>
    </row>
    <row r="36" spans="1:7" x14ac:dyDescent="0.2">
      <c r="A36" s="47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59"/>
      <c r="B37" s="12"/>
      <c r="C37" s="12"/>
      <c r="D37" s="12"/>
      <c r="E37" s="12"/>
      <c r="F37" s="12"/>
      <c r="G37" s="12"/>
    </row>
    <row r="38" spans="1:7" ht="22.5" x14ac:dyDescent="0.2">
      <c r="A38" s="30" t="s">
        <v>90</v>
      </c>
      <c r="B38" s="13">
        <v>73208431</v>
      </c>
      <c r="C38" s="13">
        <v>16214914.27</v>
      </c>
      <c r="D38" s="13">
        <f>+B38+C38</f>
        <v>89423345.269999996</v>
      </c>
      <c r="E38" s="13">
        <v>86436064.879999995</v>
      </c>
      <c r="F38" s="13">
        <v>85038080.700000003</v>
      </c>
      <c r="G38" s="13">
        <f>+D38-E38</f>
        <v>2987280.3900000006</v>
      </c>
    </row>
    <row r="39" spans="1:7" x14ac:dyDescent="0.2">
      <c r="A39" s="30"/>
      <c r="B39" s="13"/>
      <c r="C39" s="13"/>
      <c r="D39" s="13"/>
      <c r="E39" s="13"/>
      <c r="F39" s="13"/>
      <c r="G39" s="13"/>
    </row>
    <row r="40" spans="1:7" x14ac:dyDescent="0.2">
      <c r="A40" s="30" t="s">
        <v>91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f>+D40-E40</f>
        <v>0</v>
      </c>
    </row>
    <row r="41" spans="1:7" x14ac:dyDescent="0.2">
      <c r="A41" s="30"/>
      <c r="B41" s="13"/>
      <c r="C41" s="13"/>
      <c r="D41" s="13"/>
      <c r="E41" s="13"/>
      <c r="F41" s="13"/>
      <c r="G41" s="13"/>
    </row>
    <row r="42" spans="1:7" ht="22.5" x14ac:dyDescent="0.2">
      <c r="A42" s="30" t="s">
        <v>92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f>+D42-E42</f>
        <v>0</v>
      </c>
    </row>
    <row r="43" spans="1:7" x14ac:dyDescent="0.2">
      <c r="A43" s="30"/>
      <c r="B43" s="13"/>
      <c r="C43" s="13"/>
      <c r="D43" s="13"/>
      <c r="E43" s="13"/>
      <c r="F43" s="13"/>
      <c r="G43" s="13"/>
    </row>
    <row r="44" spans="1:7" ht="22.5" x14ac:dyDescent="0.2">
      <c r="A44" s="30" t="s">
        <v>93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f>+D44-E44</f>
        <v>0</v>
      </c>
    </row>
    <row r="45" spans="1:7" x14ac:dyDescent="0.2">
      <c r="A45" s="30"/>
      <c r="B45" s="13"/>
      <c r="C45" s="13"/>
      <c r="D45" s="13"/>
      <c r="E45" s="13"/>
      <c r="F45" s="13"/>
      <c r="G45" s="13"/>
    </row>
    <row r="46" spans="1:7" ht="22.5" x14ac:dyDescent="0.2">
      <c r="A46" s="30" t="s">
        <v>94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f>+D46-E46</f>
        <v>0</v>
      </c>
    </row>
    <row r="47" spans="1:7" x14ac:dyDescent="0.2">
      <c r="A47" s="30"/>
      <c r="B47" s="13"/>
      <c r="C47" s="13"/>
      <c r="D47" s="13"/>
      <c r="E47" s="13"/>
      <c r="F47" s="13"/>
      <c r="G47" s="13"/>
    </row>
    <row r="48" spans="1:7" ht="22.5" x14ac:dyDescent="0.2">
      <c r="A48" s="30" t="s">
        <v>95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f>+D48-E48</f>
        <v>0</v>
      </c>
    </row>
    <row r="49" spans="1:7" x14ac:dyDescent="0.2">
      <c r="A49" s="30"/>
      <c r="B49" s="13"/>
      <c r="C49" s="13"/>
      <c r="D49" s="13"/>
      <c r="E49" s="13"/>
      <c r="F49" s="13"/>
      <c r="G49" s="13"/>
    </row>
    <row r="50" spans="1:7" x14ac:dyDescent="0.2">
      <c r="A50" s="30" t="s">
        <v>96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f>+D50-E50</f>
        <v>0</v>
      </c>
    </row>
    <row r="51" spans="1:7" x14ac:dyDescent="0.2">
      <c r="A51" s="31"/>
      <c r="B51" s="14"/>
      <c r="C51" s="14"/>
      <c r="D51" s="14"/>
      <c r="E51" s="14"/>
      <c r="F51" s="14"/>
      <c r="G51" s="14"/>
    </row>
    <row r="52" spans="1:7" x14ac:dyDescent="0.2">
      <c r="A52" s="32" t="s">
        <v>82</v>
      </c>
      <c r="B52" s="10">
        <f>SUM(B38:B50)</f>
        <v>73208431</v>
      </c>
      <c r="C52" s="10">
        <f t="shared" ref="C52:G52" si="5">SUM(C38:C50)</f>
        <v>16214914.27</v>
      </c>
      <c r="D52" s="10">
        <f t="shared" si="5"/>
        <v>89423345.269999996</v>
      </c>
      <c r="E52" s="10">
        <f t="shared" si="5"/>
        <v>86436064.879999995</v>
      </c>
      <c r="F52" s="10">
        <f t="shared" si="5"/>
        <v>85038080.700000003</v>
      </c>
      <c r="G52" s="10">
        <f t="shared" si="5"/>
        <v>2987280.3900000006</v>
      </c>
    </row>
    <row r="53" spans="1:7" x14ac:dyDescent="0.2">
      <c r="A53" s="33" t="s">
        <v>136</v>
      </c>
      <c r="B53" s="34"/>
      <c r="C53" s="34"/>
      <c r="D53" s="35"/>
    </row>
    <row r="59" spans="1:7" ht="53.25" customHeight="1" x14ac:dyDescent="0.2">
      <c r="A59" s="42" t="s">
        <v>143</v>
      </c>
      <c r="B59" s="42"/>
      <c r="C59" s="26"/>
      <c r="D59" s="42" t="s">
        <v>144</v>
      </c>
      <c r="E59" s="42"/>
      <c r="F59" s="42"/>
    </row>
  </sheetData>
  <sheetProtection formatCells="0" formatColumns="0" formatRows="0" insertRows="0" deleteRows="0" autoFilter="0"/>
  <mergeCells count="8">
    <mergeCell ref="A1:G1"/>
    <mergeCell ref="A19:G19"/>
    <mergeCell ref="A33:G33"/>
    <mergeCell ref="A59:B59"/>
    <mergeCell ref="D59:F59"/>
    <mergeCell ref="G3:G4"/>
    <mergeCell ref="G21:G22"/>
    <mergeCell ref="G34:G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9"/>
  <sheetViews>
    <sheetView showGridLines="0" workbookViewId="0">
      <selection activeCell="B20" sqref="B20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7" t="s">
        <v>139</v>
      </c>
      <c r="B1" s="43"/>
      <c r="C1" s="43"/>
      <c r="D1" s="43"/>
      <c r="E1" s="43"/>
      <c r="F1" s="43"/>
      <c r="G1" s="44"/>
    </row>
    <row r="2" spans="1:7" x14ac:dyDescent="0.2">
      <c r="A2" s="45"/>
      <c r="B2" s="17" t="s">
        <v>0</v>
      </c>
      <c r="C2" s="18"/>
      <c r="D2" s="18"/>
      <c r="E2" s="18"/>
      <c r="F2" s="19"/>
      <c r="G2" s="40" t="s">
        <v>7</v>
      </c>
    </row>
    <row r="3" spans="1:7" ht="24.95" customHeight="1" x14ac:dyDescent="0.2">
      <c r="A3" s="46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1"/>
    </row>
    <row r="4" spans="1:7" x14ac:dyDescent="0.2">
      <c r="A4" s="47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60"/>
      <c r="B5" s="5"/>
      <c r="C5" s="5"/>
      <c r="D5" s="5"/>
      <c r="E5" s="5"/>
      <c r="F5" s="5"/>
      <c r="G5" s="5"/>
    </row>
    <row r="6" spans="1:7" x14ac:dyDescent="0.2">
      <c r="A6" s="16" t="s">
        <v>97</v>
      </c>
      <c r="B6" s="36">
        <f>SUM(B7:B14)</f>
        <v>0</v>
      </c>
      <c r="C6" s="36">
        <f t="shared" ref="C6:G6" si="0">SUM(C7:C14)</f>
        <v>0</v>
      </c>
      <c r="D6" s="36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</row>
    <row r="7" spans="1:7" x14ac:dyDescent="0.2">
      <c r="A7" s="61" t="s">
        <v>98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2">
      <c r="A8" s="61" t="s">
        <v>99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61" t="s">
        <v>100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">
      <c r="A10" s="61" t="s">
        <v>101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61" t="s">
        <v>102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61" t="s">
        <v>103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61" t="s">
        <v>104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">
      <c r="A14" s="61" t="s">
        <v>37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">
      <c r="A15" s="62"/>
      <c r="B15" s="6"/>
      <c r="C15" s="6"/>
      <c r="D15" s="6"/>
      <c r="E15" s="6"/>
      <c r="F15" s="6"/>
      <c r="G15" s="6"/>
    </row>
    <row r="16" spans="1:7" x14ac:dyDescent="0.2">
      <c r="A16" s="16" t="s">
        <v>105</v>
      </c>
      <c r="B16" s="36">
        <f>SUM(B17:B23)</f>
        <v>73208431</v>
      </c>
      <c r="C16" s="36">
        <f t="shared" ref="C16:G16" si="1">SUM(C17:C23)</f>
        <v>16214914.27</v>
      </c>
      <c r="D16" s="36">
        <f t="shared" si="1"/>
        <v>89423345.269999996</v>
      </c>
      <c r="E16" s="36">
        <f t="shared" si="1"/>
        <v>86436064.879999995</v>
      </c>
      <c r="F16" s="36">
        <f t="shared" si="1"/>
        <v>85038080.700000003</v>
      </c>
      <c r="G16" s="36">
        <f t="shared" si="1"/>
        <v>2987280.3900000006</v>
      </c>
    </row>
    <row r="17" spans="1:7" x14ac:dyDescent="0.2">
      <c r="A17" s="61" t="s">
        <v>106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">
      <c r="A18" s="61" t="s">
        <v>107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">
      <c r="A19" s="61" t="s">
        <v>108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">
      <c r="A20" s="61" t="s">
        <v>109</v>
      </c>
      <c r="B20" s="6">
        <v>73208431</v>
      </c>
      <c r="C20" s="6">
        <v>16214914.27</v>
      </c>
      <c r="D20" s="6">
        <f>+B20+C20</f>
        <v>89423345.269999996</v>
      </c>
      <c r="E20" s="6">
        <v>86436064.879999995</v>
      </c>
      <c r="F20" s="6">
        <v>85038080.700000003</v>
      </c>
      <c r="G20" s="6">
        <f>+D20-E20</f>
        <v>2987280.3900000006</v>
      </c>
    </row>
    <row r="21" spans="1:7" x14ac:dyDescent="0.2">
      <c r="A21" s="61" t="s">
        <v>110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61" t="s">
        <v>111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">
      <c r="A23" s="61" t="s">
        <v>112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">
      <c r="A24" s="62"/>
      <c r="B24" s="6"/>
      <c r="C24" s="6"/>
      <c r="D24" s="6"/>
      <c r="E24" s="6"/>
      <c r="F24" s="6"/>
      <c r="G24" s="6"/>
    </row>
    <row r="25" spans="1:7" x14ac:dyDescent="0.2">
      <c r="A25" s="16" t="s">
        <v>113</v>
      </c>
      <c r="B25" s="36">
        <f>SUM(B26:B34)</f>
        <v>0</v>
      </c>
      <c r="C25" s="36">
        <f t="shared" ref="C25:G25" si="2">SUM(C26:C34)</f>
        <v>0</v>
      </c>
      <c r="D25" s="36">
        <f t="shared" si="2"/>
        <v>0</v>
      </c>
      <c r="E25" s="36">
        <f t="shared" si="2"/>
        <v>0</v>
      </c>
      <c r="F25" s="36">
        <f t="shared" si="2"/>
        <v>0</v>
      </c>
      <c r="G25" s="36">
        <f t="shared" si="2"/>
        <v>0</v>
      </c>
    </row>
    <row r="26" spans="1:7" x14ac:dyDescent="0.2">
      <c r="A26" s="61" t="s">
        <v>114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">
      <c r="A27" s="61" t="s">
        <v>115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">
      <c r="A28" s="61" t="s">
        <v>116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61" t="s">
        <v>117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61" t="s">
        <v>118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">
      <c r="A31" s="61" t="s">
        <v>119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">
      <c r="A32" s="61" t="s">
        <v>120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">
      <c r="A33" s="61" t="s">
        <v>121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7" x14ac:dyDescent="0.2">
      <c r="A34" s="61" t="s">
        <v>122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62"/>
      <c r="B35" s="6"/>
      <c r="C35" s="6"/>
      <c r="D35" s="6"/>
      <c r="E35" s="6"/>
      <c r="F35" s="6"/>
      <c r="G35" s="6"/>
    </row>
    <row r="36" spans="1:7" x14ac:dyDescent="0.2">
      <c r="A36" s="16" t="s">
        <v>123</v>
      </c>
      <c r="B36" s="36">
        <f>SUM(B37:B40)</f>
        <v>0</v>
      </c>
      <c r="C36" s="36">
        <f t="shared" ref="C36:G36" si="3">SUM(C37:C40)</f>
        <v>0</v>
      </c>
      <c r="D36" s="36">
        <f t="shared" si="3"/>
        <v>0</v>
      </c>
      <c r="E36" s="36">
        <f t="shared" si="3"/>
        <v>0</v>
      </c>
      <c r="F36" s="36">
        <f t="shared" si="3"/>
        <v>0</v>
      </c>
      <c r="G36" s="36">
        <f t="shared" si="3"/>
        <v>0</v>
      </c>
    </row>
    <row r="37" spans="1:7" x14ac:dyDescent="0.2">
      <c r="A37" s="61" t="s">
        <v>124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ht="22.5" x14ac:dyDescent="0.2">
      <c r="A38" s="61" t="s">
        <v>125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61" t="s">
        <v>126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61" t="s">
        <v>127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62"/>
      <c r="B41" s="6"/>
      <c r="C41" s="6"/>
      <c r="D41" s="6"/>
      <c r="E41" s="6"/>
      <c r="F41" s="6"/>
      <c r="G41" s="6"/>
    </row>
    <row r="42" spans="1:7" x14ac:dyDescent="0.2">
      <c r="A42" s="32" t="s">
        <v>82</v>
      </c>
      <c r="B42" s="10">
        <f>+B6+B16+B25+B36</f>
        <v>73208431</v>
      </c>
      <c r="C42" s="10">
        <f t="shared" ref="C42:G42" si="4">+C6+C16+C25+C36</f>
        <v>16214914.27</v>
      </c>
      <c r="D42" s="10">
        <f t="shared" si="4"/>
        <v>89423345.269999996</v>
      </c>
      <c r="E42" s="10">
        <f t="shared" si="4"/>
        <v>86436064.879999995</v>
      </c>
      <c r="F42" s="10">
        <f t="shared" si="4"/>
        <v>85038080.700000003</v>
      </c>
      <c r="G42" s="10">
        <f t="shared" si="4"/>
        <v>2987280.3900000006</v>
      </c>
    </row>
    <row r="43" spans="1:7" x14ac:dyDescent="0.2">
      <c r="A43" s="33" t="s">
        <v>136</v>
      </c>
      <c r="B43" s="34"/>
      <c r="C43" s="34"/>
      <c r="D43" s="35"/>
    </row>
    <row r="49" spans="1:6" ht="53.25" customHeight="1" x14ac:dyDescent="0.2">
      <c r="A49" s="42" t="s">
        <v>143</v>
      </c>
      <c r="B49" s="42"/>
      <c r="C49" s="26"/>
      <c r="D49" s="42" t="s">
        <v>144</v>
      </c>
      <c r="E49" s="42"/>
      <c r="F49" s="42"/>
    </row>
  </sheetData>
  <sheetProtection formatCells="0" formatColumns="0" formatRows="0" autoFilter="0"/>
  <mergeCells count="4">
    <mergeCell ref="G2:G3"/>
    <mergeCell ref="A1:G1"/>
    <mergeCell ref="A49:B49"/>
    <mergeCell ref="D49:F49"/>
  </mergeCells>
  <printOptions horizontalCentered="1"/>
  <pageMargins left="0.70866141732283472" right="0.70866141732283472" top="0.94488188976377963" bottom="0.74803149606299213" header="0.31496062992125984" footer="0.31496062992125984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COG</vt:lpstr>
      <vt:lpstr>CTG</vt:lpstr>
      <vt:lpstr>CA</vt:lpstr>
      <vt:lpstr>CFG</vt:lpstr>
      <vt:lpstr>CFG!Área_de_impresión</vt:lpstr>
      <vt:lpstr>COG!Área_de_impresión</vt:lpstr>
      <vt:lpstr>CTG!Área_de_impresión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AFyAJ</cp:lastModifiedBy>
  <cp:revision/>
  <cp:lastPrinted>2023-01-22T02:10:17Z</cp:lastPrinted>
  <dcterms:created xsi:type="dcterms:W3CDTF">2014-02-10T03:37:14Z</dcterms:created>
  <dcterms:modified xsi:type="dcterms:W3CDTF">2023-01-22T02:12:10Z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